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55" yWindow="2205" windowWidth="17955" windowHeight="12045"/>
  </bookViews>
  <sheets>
    <sheet name="sample_size_stratified_simple_r" sheetId="1" r:id="rId1"/>
  </sheets>
  <calcPr calcId="0"/>
</workbook>
</file>

<file path=xl/calcChain.xml><?xml version="1.0" encoding="utf-8"?>
<calcChain xmlns="http://schemas.openxmlformats.org/spreadsheetml/2006/main">
  <c r="D14" i="1" l="1"/>
  <c r="D15" i="1"/>
  <c r="E14" i="1"/>
  <c r="F14" i="1" s="1"/>
  <c r="E15" i="1"/>
  <c r="F15" i="1" s="1"/>
  <c r="E13" i="1"/>
  <c r="D13" i="1"/>
  <c r="F12" i="1"/>
  <c r="F11" i="1"/>
  <c r="C12" i="1"/>
  <c r="D12" i="1"/>
  <c r="E12" i="1"/>
  <c r="B12" i="1"/>
  <c r="C11" i="1"/>
  <c r="D11" i="1"/>
  <c r="E11" i="1"/>
  <c r="B11" i="1"/>
  <c r="C5" i="1"/>
  <c r="C6" i="1" s="1"/>
  <c r="D5" i="1"/>
  <c r="D6" i="1" s="1"/>
  <c r="E5" i="1"/>
  <c r="E6" i="1" s="1"/>
  <c r="B5" i="1"/>
  <c r="F13" i="1" l="1"/>
  <c r="B6" i="1" l="1"/>
</calcChain>
</file>

<file path=xl/sharedStrings.xml><?xml version="1.0" encoding="utf-8"?>
<sst xmlns="http://schemas.openxmlformats.org/spreadsheetml/2006/main" count="18" uniqueCount="18">
  <si>
    <t>Forest Gain</t>
  </si>
  <si>
    <t>Stable Forest</t>
  </si>
  <si>
    <t>Stable Non-forest</t>
  </si>
  <si>
    <t>Total</t>
  </si>
  <si>
    <t>Area in pixels</t>
  </si>
  <si>
    <t>Wi*Si</t>
  </si>
  <si>
    <t>SE overall accuracy</t>
  </si>
  <si>
    <t>Wi (Mapped proportion)</t>
  </si>
  <si>
    <t>Total number of samples</t>
  </si>
  <si>
    <t>Si (Standard deviation)</t>
  </si>
  <si>
    <t>Ui (Expected user's accuracy)</t>
  </si>
  <si>
    <t>Sample size per stratum</t>
  </si>
  <si>
    <t>equal</t>
  </si>
  <si>
    <t>proportional</t>
  </si>
  <si>
    <t>Al1</t>
  </si>
  <si>
    <t>Al2</t>
  </si>
  <si>
    <t>Al3</t>
  </si>
  <si>
    <t>Forest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</si>
</sst>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2" fontId="0" fillId="0" borderId="0" xfId="0" applyNumberFormat="1" applyFont="1"/>
    <xf numFmtId="2" fontId="0" fillId="0" borderId="10" xfId="0" applyNumberFormat="1" applyFont="1" applyBorder="1"/>
    <xf numFmtId="2" fontId="0" fillId="0" borderId="0" xfId="0" applyNumberFormat="1" applyFont="1" applyFill="1" applyBorder="1"/>
    <xf numFmtId="1" fontId="0" fillId="0" borderId="0" xfId="0" applyNumberFormat="1" applyFont="1"/>
    <xf numFmtId="1" fontId="0" fillId="0" borderId="0" xfId="0" applyNumberFormat="1" applyFont="1" applyFill="1"/>
    <xf numFmtId="1" fontId="0" fillId="0" borderId="10" xfId="0" applyNumberFormat="1" applyFont="1" applyFill="1" applyBorder="1"/>
    <xf numFmtId="2" fontId="19" fillId="33" borderId="10" xfId="0" applyNumberFormat="1" applyFont="1" applyFill="1" applyBorder="1"/>
    <xf numFmtId="2" fontId="19" fillId="0" borderId="0" xfId="0" applyNumberFormat="1" applyFont="1" applyFill="1" applyBorder="1"/>
    <xf numFmtId="1" fontId="19" fillId="0" borderId="0" xfId="0" applyNumberFormat="1" applyFont="1" applyFill="1"/>
    <xf numFmtId="1" fontId="19" fillId="0" borderId="10" xfId="0" applyNumberFormat="1" applyFont="1" applyFill="1" applyBorder="1"/>
    <xf numFmtId="1" fontId="0" fillId="33" borderId="11" xfId="0" applyNumberFormat="1" applyFont="1" applyFill="1" applyBorder="1"/>
    <xf numFmtId="1" fontId="0" fillId="0" borderId="11" xfId="0" applyNumberFormat="1" applyFont="1" applyBorder="1"/>
    <xf numFmtId="2" fontId="0" fillId="0" borderId="12" xfId="0" applyNumberFormat="1" applyFont="1" applyBorder="1"/>
    <xf numFmtId="2" fontId="0" fillId="0" borderId="13" xfId="0" applyNumberFormat="1" applyFont="1" applyBorder="1"/>
    <xf numFmtId="2" fontId="0" fillId="0" borderId="14" xfId="0" applyNumberFormat="1" applyFont="1" applyBorder="1"/>
    <xf numFmtId="1" fontId="0" fillId="33" borderId="15" xfId="0" applyNumberFormat="1" applyFont="1" applyFill="1" applyBorder="1"/>
    <xf numFmtId="2" fontId="0" fillId="0" borderId="16" xfId="0" applyNumberFormat="1" applyFont="1" applyBorder="1"/>
    <xf numFmtId="2" fontId="19" fillId="33" borderId="16" xfId="0" applyNumberFormat="1" applyFont="1" applyFill="1" applyBorder="1"/>
    <xf numFmtId="2" fontId="0" fillId="0" borderId="17" xfId="0" applyNumberFormat="1" applyFont="1" applyBorder="1"/>
    <xf numFmtId="2" fontId="18" fillId="0" borderId="18" xfId="0" applyNumberFormat="1" applyFont="1" applyBorder="1"/>
    <xf numFmtId="2" fontId="18" fillId="0" borderId="18" xfId="0" applyNumberFormat="1" applyFont="1" applyFill="1" applyBorder="1"/>
    <xf numFmtId="2" fontId="18" fillId="0" borderId="19" xfId="0" applyNumberFormat="1" applyFont="1" applyBorder="1"/>
    <xf numFmtId="1" fontId="19" fillId="0" borderId="16" xfId="0" applyNumberFormat="1" applyFont="1" applyFill="1" applyBorder="1"/>
    <xf numFmtId="1" fontId="18" fillId="0" borderId="17" xfId="0" applyNumberFormat="1" applyFont="1" applyFill="1" applyBorder="1"/>
    <xf numFmtId="1" fontId="18" fillId="0" borderId="18" xfId="0" applyNumberFormat="1" applyFont="1" applyFill="1" applyBorder="1"/>
    <xf numFmtId="1" fontId="18" fillId="0" borderId="19" xfId="0" applyNumberFormat="1" applyFont="1" applyFill="1" applyBorder="1"/>
    <xf numFmtId="1" fontId="19" fillId="0" borderId="15" xfId="0" applyNumberFormat="1" applyFont="1" applyFill="1" applyBorder="1"/>
    <xf numFmtId="1" fontId="19" fillId="0" borderId="11" xfId="0" applyNumberFormat="1" applyFont="1" applyFill="1" applyBorder="1"/>
    <xf numFmtId="1" fontId="18" fillId="0" borderId="12" xfId="0" applyNumberFormat="1" applyFont="1" applyFill="1" applyBorder="1"/>
    <xf numFmtId="1" fontId="19" fillId="0" borderId="13" xfId="0" applyNumberFormat="1" applyFont="1" applyFill="1" applyBorder="1" applyAlignment="1"/>
    <xf numFmtId="1" fontId="19" fillId="0" borderId="14" xfId="0" applyNumberFormat="1" applyFont="1" applyFill="1" applyBorder="1" applyAlignment="1"/>
    <xf numFmtId="2" fontId="0" fillId="33" borderId="16" xfId="0" applyNumberFormat="1" applyFont="1" applyFill="1" applyBorder="1"/>
    <xf numFmtId="1" fontId="0" fillId="0" borderId="16" xfId="0" applyNumberFormat="1" applyFont="1" applyBorder="1"/>
    <xf numFmtId="2" fontId="0" fillId="0" borderId="20" xfId="0" applyNumberFormat="1" applyFont="1" applyBorder="1"/>
    <xf numFmtId="2" fontId="18" fillId="0" borderId="17" xfId="0" applyNumberFormat="1" applyFont="1" applyBorder="1"/>
    <xf numFmtId="1" fontId="18" fillId="0" borderId="19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tabSelected="1" workbookViewId="0">
      <selection activeCell="G20" sqref="G20"/>
    </sheetView>
  </sheetViews>
  <sheetFormatPr defaultRowHeight="15" x14ac:dyDescent="0.25"/>
  <cols>
    <col min="1" max="1" width="27.28515625" style="1" bestFit="1" customWidth="1"/>
    <col min="2" max="2" width="22.7109375" style="1" bestFit="1" customWidth="1"/>
    <col min="3" max="3" width="11" style="1" bestFit="1" customWidth="1"/>
    <col min="4" max="4" width="12.5703125" style="1" bestFit="1" customWidth="1"/>
    <col min="5" max="5" width="23.5703125" style="1" bestFit="1" customWidth="1"/>
    <col min="6" max="6" width="9" style="1" bestFit="1" customWidth="1"/>
    <col min="7" max="16384" width="9.140625" style="1"/>
  </cols>
  <sheetData>
    <row r="1" spans="1:29" ht="15.75" thickBot="1" x14ac:dyDescent="0.3">
      <c r="B1" s="13" t="s">
        <v>17</v>
      </c>
      <c r="C1" s="14" t="s">
        <v>0</v>
      </c>
      <c r="D1" s="14" t="s">
        <v>1</v>
      </c>
      <c r="E1" s="14" t="s">
        <v>2</v>
      </c>
      <c r="F1" s="15" t="s">
        <v>3</v>
      </c>
    </row>
    <row r="2" spans="1:29" x14ac:dyDescent="0.25">
      <c r="A2" s="19" t="s">
        <v>4</v>
      </c>
      <c r="B2" s="16">
        <v>200000</v>
      </c>
      <c r="C2" s="11">
        <v>150000</v>
      </c>
      <c r="D2" s="11">
        <v>3200000</v>
      </c>
      <c r="E2" s="11">
        <v>6450000</v>
      </c>
      <c r="F2" s="12">
        <v>10000000</v>
      </c>
    </row>
    <row r="3" spans="1:29" x14ac:dyDescent="0.25">
      <c r="A3" s="20" t="s">
        <v>7</v>
      </c>
      <c r="B3" s="17">
        <v>0.02</v>
      </c>
      <c r="C3" s="2">
        <v>1.4999999999999999E-2</v>
      </c>
      <c r="D3" s="2">
        <v>0.32</v>
      </c>
      <c r="E3" s="2">
        <v>0.64500000000000002</v>
      </c>
    </row>
    <row r="4" spans="1:29" x14ac:dyDescent="0.25">
      <c r="A4" s="21" t="s">
        <v>10</v>
      </c>
      <c r="B4" s="18">
        <v>0.6</v>
      </c>
      <c r="C4" s="7">
        <v>0.6</v>
      </c>
      <c r="D4" s="7">
        <v>0.9</v>
      </c>
      <c r="E4" s="7">
        <v>0.95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x14ac:dyDescent="0.25">
      <c r="A5" s="20" t="s">
        <v>9</v>
      </c>
      <c r="B5" s="17">
        <f>SQRT(B4*(1-B4))</f>
        <v>0.4898979485566356</v>
      </c>
      <c r="C5" s="2">
        <f t="shared" ref="C5:E5" si="0">SQRT(C4*(1-C4))</f>
        <v>0.4898979485566356</v>
      </c>
      <c r="D5" s="2">
        <f t="shared" si="0"/>
        <v>0.3</v>
      </c>
      <c r="E5" s="2">
        <f t="shared" si="0"/>
        <v>0.21794494717703378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29" ht="15.75" thickBot="1" x14ac:dyDescent="0.3">
      <c r="A6" s="22" t="s">
        <v>5</v>
      </c>
      <c r="B6" s="17">
        <f>B3*B5</f>
        <v>9.7979589711327114E-3</v>
      </c>
      <c r="C6" s="2">
        <f t="shared" ref="C6:E6" si="1">C3*C5</f>
        <v>7.3484692283495336E-3</v>
      </c>
      <c r="D6" s="2">
        <f t="shared" si="1"/>
        <v>9.6000000000000002E-2</v>
      </c>
      <c r="E6" s="34">
        <f t="shared" si="1"/>
        <v>0.14057449092918678</v>
      </c>
      <c r="F6" s="2">
        <v>0.25308811199999998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x14ac:dyDescent="0.25">
      <c r="E7" s="35" t="s">
        <v>6</v>
      </c>
      <c r="F7" s="32">
        <v>0.01</v>
      </c>
    </row>
    <row r="8" spans="1:29" ht="15.75" thickBot="1" x14ac:dyDescent="0.3">
      <c r="A8" s="4"/>
      <c r="B8" s="4"/>
      <c r="C8" s="4"/>
      <c r="D8" s="4"/>
      <c r="E8" s="36" t="s">
        <v>8</v>
      </c>
      <c r="F8" s="33">
        <v>640.53592209999999</v>
      </c>
    </row>
    <row r="9" spans="1:29" ht="15.75" thickBot="1" x14ac:dyDescent="0.3">
      <c r="A9" s="5"/>
      <c r="B9" s="5"/>
      <c r="C9" s="5"/>
      <c r="D9" s="5"/>
      <c r="E9" s="5"/>
      <c r="F9" s="5"/>
    </row>
    <row r="10" spans="1:29" ht="15.75" thickBot="1" x14ac:dyDescent="0.3">
      <c r="A10" s="9"/>
      <c r="B10" s="29" t="s">
        <v>11</v>
      </c>
      <c r="C10" s="30"/>
      <c r="D10" s="30"/>
      <c r="E10" s="31"/>
      <c r="F10" s="5"/>
    </row>
    <row r="11" spans="1:29" x14ac:dyDescent="0.25">
      <c r="A11" s="24" t="s">
        <v>12</v>
      </c>
      <c r="B11" s="27">
        <f>$F8/4</f>
        <v>160.133980525</v>
      </c>
      <c r="C11" s="28">
        <f t="shared" ref="C11:E11" si="2">$F8/4</f>
        <v>160.133980525</v>
      </c>
      <c r="D11" s="28">
        <f t="shared" si="2"/>
        <v>160.133980525</v>
      </c>
      <c r="E11" s="28">
        <f t="shared" si="2"/>
        <v>160.133980525</v>
      </c>
      <c r="F11" s="6">
        <f>SUM(B11:E11)</f>
        <v>640.53592209999999</v>
      </c>
    </row>
    <row r="12" spans="1:29" x14ac:dyDescent="0.25">
      <c r="A12" s="25" t="s">
        <v>13</v>
      </c>
      <c r="B12" s="23">
        <f>$F8*B3</f>
        <v>12.810718442000001</v>
      </c>
      <c r="C12" s="10">
        <f t="shared" ref="C12:E12" si="3">$F8*C3</f>
        <v>9.6080388315</v>
      </c>
      <c r="D12" s="10">
        <f t="shared" si="3"/>
        <v>204.97149507200001</v>
      </c>
      <c r="E12" s="10">
        <f t="shared" si="3"/>
        <v>413.14566975450003</v>
      </c>
      <c r="F12" s="6">
        <f t="shared" ref="F12:F15" si="4">SUM(B12:E12)</f>
        <v>640.53592210000011</v>
      </c>
    </row>
    <row r="13" spans="1:29" x14ac:dyDescent="0.25">
      <c r="A13" s="25" t="s">
        <v>14</v>
      </c>
      <c r="B13" s="23">
        <v>50</v>
      </c>
      <c r="C13" s="10">
        <v>50</v>
      </c>
      <c r="D13" s="10">
        <f>($F$8-$B13-$C13)*(D$2/(D$2+E$2))</f>
        <v>179.24507261347151</v>
      </c>
      <c r="E13" s="10">
        <f>($F$8-$B13-$C13)*(E$2/(E$2+D$2))</f>
        <v>361.29084948652854</v>
      </c>
      <c r="F13" s="6">
        <f t="shared" si="4"/>
        <v>640.53592210000011</v>
      </c>
    </row>
    <row r="14" spans="1:29" x14ac:dyDescent="0.25">
      <c r="A14" s="25" t="s">
        <v>15</v>
      </c>
      <c r="B14" s="23">
        <v>75</v>
      </c>
      <c r="C14" s="10">
        <v>75</v>
      </c>
      <c r="D14" s="10">
        <f t="shared" ref="D14:D15" si="5">($F$8-$B14-$C14)*(D$2/(D$2+E$2))</f>
        <v>162.66476173264249</v>
      </c>
      <c r="E14" s="10">
        <f t="shared" ref="E14:E15" si="6">($F$8-$B14-$C14)*(E$2/(E$2+D$2))</f>
        <v>327.8711603673575</v>
      </c>
      <c r="F14" s="6">
        <f t="shared" si="4"/>
        <v>640.53592209999999</v>
      </c>
    </row>
    <row r="15" spans="1:29" ht="15.75" thickBot="1" x14ac:dyDescent="0.3">
      <c r="A15" s="26" t="s">
        <v>16</v>
      </c>
      <c r="B15" s="23">
        <v>100</v>
      </c>
      <c r="C15" s="10">
        <v>100</v>
      </c>
      <c r="D15" s="10">
        <f t="shared" si="5"/>
        <v>146.08445085181347</v>
      </c>
      <c r="E15" s="10">
        <f t="shared" si="6"/>
        <v>294.45147124818652</v>
      </c>
      <c r="F15" s="6">
        <f t="shared" si="4"/>
        <v>640.53592209999999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sample_size_stratified_simple_r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Finegold, Yelena (FOM)</dc:creator>
  <cp:lastModifiedBy>Yelena Finegold (FOM)</cp:lastModifiedBy>
  <dcterms:created xsi:type="dcterms:W3CDTF">2015-07-22T13:54:25Z</dcterms:created>
  <dcterms:modified xsi:type="dcterms:W3CDTF">2015-07-22T13:54:26Z</dcterms:modified>
</cp:coreProperties>
</file>